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____ААА\"/>
    </mc:Choice>
  </mc:AlternateContent>
  <bookViews>
    <workbookView xWindow="0" yWindow="0" windowWidth="19200" windowHeight="11175"/>
  </bookViews>
  <sheets>
    <sheet name="Ускорение" sheetId="1" r:id="rId1"/>
  </sheets>
  <definedNames>
    <definedName name="_Hlk87460693" localSheetId="0">Ускорение!$A$21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  <c r="I39" i="1"/>
  <c r="I38" i="1" s="1"/>
  <c r="F39" i="1"/>
  <c r="F38" i="1" s="1"/>
  <c r="C39" i="1"/>
  <c r="C38" i="1" s="1"/>
  <c r="I31" i="1"/>
  <c r="N28" i="1" l="1"/>
  <c r="N27" i="1"/>
  <c r="I47" i="1"/>
  <c r="F47" i="1"/>
  <c r="C47" i="1"/>
  <c r="I48" i="1" l="1"/>
  <c r="O28" i="1" s="1"/>
  <c r="F48" i="1"/>
  <c r="O27" i="1" s="1"/>
  <c r="C48" i="1"/>
  <c r="O26" i="1" s="1"/>
  <c r="K28" i="1"/>
  <c r="L28" i="1" s="1"/>
  <c r="K27" i="1"/>
  <c r="L27" i="1" s="1"/>
  <c r="K26" i="1"/>
  <c r="L26" i="1" s="1"/>
  <c r="I32" i="1"/>
  <c r="M28" i="1" s="1"/>
  <c r="F31" i="1"/>
  <c r="F32" i="1" l="1"/>
  <c r="C16" i="1"/>
  <c r="C17" i="1" s="1"/>
  <c r="M27" i="1" l="1"/>
  <c r="H7" i="1"/>
  <c r="C31" i="1"/>
  <c r="C50" i="1" l="1"/>
  <c r="C49" i="1" s="1"/>
  <c r="F50" i="1"/>
  <c r="F49" i="1" s="1"/>
  <c r="I50" i="1"/>
  <c r="I49" i="1" s="1"/>
  <c r="I34" i="1"/>
  <c r="I33" i="1" s="1"/>
  <c r="F34" i="1"/>
  <c r="F33" i="1" s="1"/>
  <c r="C32" i="1"/>
  <c r="M26" i="1" s="1"/>
  <c r="C34" i="1"/>
  <c r="C19" i="1"/>
  <c r="C18" i="1" s="1"/>
  <c r="C33" i="1" l="1"/>
</calcChain>
</file>

<file path=xl/sharedStrings.xml><?xml version="1.0" encoding="utf-8"?>
<sst xmlns="http://schemas.openxmlformats.org/spreadsheetml/2006/main" count="105" uniqueCount="40">
  <si>
    <t>выполнили:</t>
  </si>
  <si>
    <t>______________________</t>
  </si>
  <si>
    <t>Измерение ускорения тела при равноускоренном движении</t>
  </si>
  <si>
    <t>±</t>
  </si>
  <si>
    <t>S=</t>
  </si>
  <si>
    <t>№ опыта</t>
  </si>
  <si>
    <t>Среднее</t>
  </si>
  <si>
    <r>
      <t xml:space="preserve">t, </t>
    </r>
    <r>
      <rPr>
        <sz val="12"/>
        <color rgb="FF000000"/>
        <rFont val="Times New Roman"/>
        <family val="1"/>
        <charset val="204"/>
      </rPr>
      <t>с</t>
    </r>
  </si>
  <si>
    <t>∆t=</t>
  </si>
  <si>
    <t>с</t>
  </si>
  <si>
    <t>a=</t>
  </si>
  <si>
    <r>
      <t>ε</t>
    </r>
    <r>
      <rPr>
        <i/>
        <vertAlign val="subscript"/>
        <sz val="12"/>
        <color theme="1"/>
        <rFont val="Times New Roman"/>
        <family val="1"/>
        <charset val="204"/>
      </rPr>
      <t>a</t>
    </r>
    <r>
      <rPr>
        <i/>
        <sz val="12"/>
        <color theme="1"/>
        <rFont val="Times New Roman"/>
        <family val="1"/>
        <charset val="204"/>
      </rPr>
      <t>=</t>
    </r>
  </si>
  <si>
    <r>
      <t>ε</t>
    </r>
    <r>
      <rPr>
        <i/>
        <vertAlign val="subscript"/>
        <sz val="12"/>
        <color theme="1"/>
        <rFont val="Times New Roman"/>
        <family val="1"/>
        <charset val="204"/>
      </rPr>
      <t>S</t>
    </r>
    <r>
      <rPr>
        <i/>
        <sz val="12"/>
        <color theme="1"/>
        <rFont val="Times New Roman"/>
        <family val="1"/>
        <charset val="204"/>
      </rPr>
      <t>=</t>
    </r>
  </si>
  <si>
    <t>мм</t>
  </si>
  <si>
    <t>Задание №1 (базовый уровень)</t>
  </si>
  <si>
    <t>модуль премещения:</t>
  </si>
  <si>
    <t>Время движения</t>
  </si>
  <si>
    <r>
      <t>м/с</t>
    </r>
    <r>
      <rPr>
        <vertAlign val="superscript"/>
        <sz val="12"/>
        <color theme="1"/>
        <rFont val="Times New Roman"/>
        <family val="1"/>
        <charset val="204"/>
      </rPr>
      <t>2</t>
    </r>
  </si>
  <si>
    <t>Время  движения</t>
  </si>
  <si>
    <r>
      <rPr>
        <i/>
        <sz val="12"/>
        <color theme="1"/>
        <rFont val="Symbol"/>
        <family val="1"/>
        <charset val="2"/>
      </rPr>
      <t>D</t>
    </r>
    <r>
      <rPr>
        <i/>
        <vertAlign val="subscript"/>
        <sz val="12"/>
        <color theme="1"/>
        <rFont val="Times New Roman"/>
        <family val="1"/>
        <charset val="204"/>
      </rPr>
      <t>a</t>
    </r>
    <r>
      <rPr>
        <i/>
        <sz val="12"/>
        <color theme="1"/>
        <rFont val="Times New Roman"/>
        <family val="1"/>
        <charset val="204"/>
      </rPr>
      <t>=</t>
    </r>
  </si>
  <si>
    <r>
      <rPr>
        <sz val="12"/>
        <color theme="1"/>
        <rFont val="Symbol"/>
        <family val="1"/>
        <charset val="2"/>
      </rPr>
      <t>a(°)</t>
    </r>
    <r>
      <rPr>
        <sz val="12"/>
        <color theme="1"/>
        <rFont val="Times New Roman"/>
        <family val="1"/>
        <charset val="204"/>
      </rPr>
      <t>=</t>
    </r>
  </si>
  <si>
    <r>
      <t>sin(</t>
    </r>
    <r>
      <rPr>
        <sz val="12"/>
        <color theme="1"/>
        <rFont val="Symbol"/>
        <family val="1"/>
        <charset val="2"/>
      </rPr>
      <t>a</t>
    </r>
    <r>
      <rPr>
        <sz val="12"/>
        <color theme="1"/>
        <rFont val="Times New Roman"/>
        <family val="1"/>
        <charset val="204"/>
      </rPr>
      <t>)</t>
    </r>
  </si>
  <si>
    <t>g=</t>
  </si>
  <si>
    <t>Задание №3 (углубленный уровень, реальный эксперимент)</t>
  </si>
  <si>
    <t>как определялся угол?</t>
  </si>
  <si>
    <r>
      <t xml:space="preserve">Лабораторная работа № 1 </t>
    </r>
    <r>
      <rPr>
        <b/>
        <sz val="12"/>
        <color rgb="FF00B050"/>
        <rFont val="Times New Roman"/>
        <family val="1"/>
        <charset val="204"/>
      </rPr>
      <t>(Баранова Т.В.)</t>
    </r>
  </si>
  <si>
    <t>чем мерили время? Точность 0,1???</t>
  </si>
  <si>
    <r>
      <rPr>
        <i/>
        <sz val="12"/>
        <color theme="1"/>
        <rFont val="Times New Roman"/>
        <family val="1"/>
        <charset val="204"/>
      </rPr>
      <t>a</t>
    </r>
    <r>
      <rPr>
        <sz val="12"/>
        <color theme="1"/>
        <rFont val="Times New Roman"/>
        <family val="1"/>
        <charset val="204"/>
      </rPr>
      <t>, теор</t>
    </r>
  </si>
  <si>
    <r>
      <rPr>
        <i/>
        <sz val="12"/>
        <color theme="1"/>
        <rFont val="Times New Roman"/>
        <family val="1"/>
        <charset val="204"/>
      </rPr>
      <t>a</t>
    </r>
    <r>
      <rPr>
        <sz val="12"/>
        <color theme="1"/>
        <rFont val="Times New Roman"/>
        <family val="1"/>
        <charset val="204"/>
      </rPr>
      <t>, вирт</t>
    </r>
  </si>
  <si>
    <r>
      <rPr>
        <i/>
        <sz val="12"/>
        <color theme="1"/>
        <rFont val="Times New Roman"/>
        <family val="1"/>
        <charset val="204"/>
      </rPr>
      <t>a</t>
    </r>
    <r>
      <rPr>
        <sz val="12"/>
        <color theme="1"/>
        <rFont val="Times New Roman"/>
        <family val="1"/>
        <charset val="204"/>
      </rPr>
      <t>, реал</t>
    </r>
  </si>
  <si>
    <t>что с чем совпадает?</t>
  </si>
  <si>
    <r>
      <rPr>
        <i/>
        <sz val="12"/>
        <color theme="1"/>
        <rFont val="Symbol"/>
        <family val="1"/>
        <charset val="2"/>
      </rPr>
      <t>D</t>
    </r>
    <r>
      <rPr>
        <i/>
        <sz val="12"/>
        <color theme="1"/>
        <rFont val="Times New Roman"/>
        <family val="1"/>
        <charset val="204"/>
      </rPr>
      <t>a=</t>
    </r>
  </si>
  <si>
    <t>Задание №2</t>
  </si>
  <si>
    <t xml:space="preserve"> (углубленный уровень, виртуальный эксперимент)</t>
  </si>
  <si>
    <t>с чем и как сравнивать эти результаты?</t>
  </si>
  <si>
    <t>шар по прямоугольному жёлобу программа Н.В.Смирнова исправленная).</t>
  </si>
  <si>
    <t>что по чему каталось ?</t>
  </si>
  <si>
    <r>
      <t xml:space="preserve">шар по двум направляющим. </t>
    </r>
    <r>
      <rPr>
        <i/>
        <sz val="12"/>
        <color theme="1"/>
        <rFont val="Times New Roman"/>
        <family val="1"/>
        <charset val="204"/>
      </rPr>
      <t>D</t>
    </r>
    <r>
      <rPr>
        <sz val="12"/>
        <color theme="1"/>
        <rFont val="Times New Roman"/>
        <family val="1"/>
        <charset val="204"/>
      </rPr>
      <t xml:space="preserve"> - расстояние между направляющими, </t>
    </r>
    <r>
      <rPr>
        <i/>
        <sz val="12"/>
        <color theme="1"/>
        <rFont val="Times New Roman"/>
        <family val="1"/>
        <charset val="204"/>
      </rPr>
      <t>d</t>
    </r>
    <r>
      <rPr>
        <sz val="12"/>
        <color theme="1"/>
        <rFont val="Times New Roman"/>
        <family val="1"/>
        <charset val="204"/>
      </rPr>
      <t xml:space="preserve"> - диаметр шара</t>
    </r>
  </si>
  <si>
    <r>
      <rPr>
        <i/>
        <sz val="12"/>
        <color theme="1"/>
        <rFont val="Times New Roman"/>
        <family val="1"/>
        <charset val="204"/>
      </rPr>
      <t>h</t>
    </r>
    <r>
      <rPr>
        <sz val="12"/>
        <color theme="1"/>
        <rFont val="Times New Roman"/>
        <family val="1"/>
        <charset val="204"/>
      </rPr>
      <t>(мм)=</t>
    </r>
  </si>
  <si>
    <r>
      <t>sin(</t>
    </r>
    <r>
      <rPr>
        <sz val="12"/>
        <color theme="1"/>
        <rFont val="Symbol"/>
        <family val="1"/>
        <charset val="2"/>
      </rPr>
      <t>a</t>
    </r>
    <r>
      <rPr>
        <sz val="12"/>
        <color theme="1"/>
        <rFont val="Times New Roman"/>
        <family val="1"/>
        <charset val="204"/>
      </rPr>
      <t>)=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</si>
</sst>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6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vertAlign val="subscript"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Symbol"/>
      <family val="1"/>
      <charset val="2"/>
    </font>
    <font>
      <i/>
      <sz val="12"/>
      <color theme="1"/>
      <name val="Symbol"/>
      <family val="1"/>
      <charset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/>
    <xf numFmtId="10" fontId="3" fillId="3" borderId="0" xfId="0" applyNumberFormat="1" applyFont="1" applyFill="1"/>
    <xf numFmtId="0" fontId="3" fillId="0" borderId="0" xfId="0" applyFont="1" applyFill="1" applyAlignment="1">
      <alignment horizontal="center"/>
    </xf>
    <xf numFmtId="0" fontId="10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165" fontId="3" fillId="3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10" fontId="3" fillId="3" borderId="0" xfId="0" applyNumberFormat="1" applyFont="1" applyFill="1" applyBorder="1"/>
    <xf numFmtId="0" fontId="11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10" fontId="3" fillId="0" borderId="0" xfId="0" applyNumberFormat="1" applyFont="1" applyFill="1" applyBorder="1"/>
    <xf numFmtId="2" fontId="3" fillId="0" borderId="0" xfId="0" applyNumberFormat="1" applyFont="1"/>
    <xf numFmtId="165" fontId="3" fillId="0" borderId="1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right"/>
    </xf>
    <xf numFmtId="2" fontId="11" fillId="0" borderId="0" xfId="0" applyNumberFormat="1" applyFont="1"/>
    <xf numFmtId="0" fontId="14" fillId="0" borderId="0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5" fontId="3" fillId="0" borderId="0" xfId="0" applyNumberFormat="1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>
                <a:latin typeface="Times New Roman" panose="02020603050405020304" pitchFamily="18" charset="0"/>
                <a:cs typeface="Times New Roman" panose="02020603050405020304" pitchFamily="18" charset="0"/>
              </a:rPr>
              <a:t>a=f(sin</a:t>
            </a:r>
            <a:r>
              <a:rPr lang="en-US" i="1">
                <a:latin typeface="Symbol" panose="05050102010706020507" pitchFamily="18" charset="2"/>
                <a:cs typeface="Times New Roman" panose="02020603050405020304" pitchFamily="18" charset="0"/>
              </a:rPr>
              <a:t>a</a:t>
            </a:r>
            <a:r>
              <a:rPr lang="en-US" i="1">
                <a:latin typeface="Times New Roman" panose="02020603050405020304" pitchFamily="18" charset="0"/>
                <a:cs typeface="Times New Roman" panose="02020603050405020304" pitchFamily="18" charset="0"/>
              </a:rPr>
              <a:t>)</a:t>
            </a:r>
            <a:endParaRPr lang="ru-RU" i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1312146576355137"/>
          <c:y val="0.12195874323792834"/>
          <c:w val="0.82017952308027897"/>
          <c:h val="0.76984884467772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Ускорение!$L$25</c:f>
              <c:strCache>
                <c:ptCount val="1"/>
                <c:pt idx="0">
                  <c:v>a, теор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layout>
                <c:manualLayout>
                  <c:x val="6.1804461942257215E-3"/>
                  <c:y val="-9.159303003791192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Ускорение!$K$26:$K$28</c:f>
              <c:numCache>
                <c:formatCode>0.0000</c:formatCode>
                <c:ptCount val="3"/>
                <c:pt idx="0">
                  <c:v>1.7452406437283512E-2</c:v>
                </c:pt>
                <c:pt idx="1">
                  <c:v>5.2335956242943835E-2</c:v>
                </c:pt>
                <c:pt idx="2">
                  <c:v>8.7155742747658166E-2</c:v>
                </c:pt>
              </c:numCache>
            </c:numRef>
          </c:xVal>
          <c:yVal>
            <c:numRef>
              <c:f>Ускорение!$L$26:$L$28</c:f>
              <c:numCache>
                <c:formatCode>0.0000</c:formatCode>
                <c:ptCount val="3"/>
                <c:pt idx="0">
                  <c:v>9.5154398208611324E-2</c:v>
                </c:pt>
                <c:pt idx="1">
                  <c:v>0.28534726364902824</c:v>
                </c:pt>
                <c:pt idx="2">
                  <c:v>0.47519247740306514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7D-41DA-9812-4C32291A41F2}"/>
            </c:ext>
          </c:extLst>
        </c:ser>
        <c:ser>
          <c:idx val="1"/>
          <c:order val="1"/>
          <c:tx>
            <c:strRef>
              <c:f>Ускорение!$M$25</c:f>
              <c:strCache>
                <c:ptCount val="1"/>
                <c:pt idx="0">
                  <c:v>a, вирт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layout>
                <c:manualLayout>
                  <c:x val="2.432289237434378E-2"/>
                  <c:y val="0.100012742862619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Ускорение!$K$26:$K$28</c:f>
              <c:numCache>
                <c:formatCode>0.0000</c:formatCode>
                <c:ptCount val="3"/>
                <c:pt idx="0">
                  <c:v>1.7452406437283512E-2</c:v>
                </c:pt>
                <c:pt idx="1">
                  <c:v>5.2335956242943835E-2</c:v>
                </c:pt>
                <c:pt idx="2">
                  <c:v>8.7155742747658166E-2</c:v>
                </c:pt>
              </c:numCache>
            </c:numRef>
          </c:xVal>
          <c:yVal>
            <c:numRef>
              <c:f>Ускорение!$M$26:$M$28</c:f>
              <c:numCache>
                <c:formatCode>0.0000</c:formatCode>
                <c:ptCount val="3"/>
                <c:pt idx="0">
                  <c:v>9.5345245132625225E-2</c:v>
                </c:pt>
                <c:pt idx="1">
                  <c:v>0.28696051423324148</c:v>
                </c:pt>
                <c:pt idx="2">
                  <c:v>0.47590719809637122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7D-41DA-9812-4C32291A41F2}"/>
            </c:ext>
          </c:extLst>
        </c:ser>
        <c:ser>
          <c:idx val="2"/>
          <c:order val="2"/>
          <c:tx>
            <c:strRef>
              <c:f>Ускорение!$O$25</c:f>
              <c:strCache>
                <c:ptCount val="1"/>
                <c:pt idx="0">
                  <c:v>a, реал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layout>
                <c:manualLayout>
                  <c:x val="-8.9098649278935946E-2"/>
                  <c:y val="-3.965857941686163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Ускорение!$N$26:$N$28</c:f>
              <c:numCache>
                <c:formatCode>0.0000</c:formatCode>
                <c:ptCount val="3"/>
                <c:pt idx="0">
                  <c:v>1.7000000000000001E-2</c:v>
                </c:pt>
                <c:pt idx="1">
                  <c:v>5.2999999999999999E-2</c:v>
                </c:pt>
                <c:pt idx="2">
                  <c:v>8.7999999999999995E-2</c:v>
                </c:pt>
              </c:numCache>
            </c:numRef>
          </c:xVal>
          <c:yVal>
            <c:numRef>
              <c:f>Ускорение!$O$26:$O$28</c:f>
              <c:numCache>
                <c:formatCode>0.0000</c:formatCode>
                <c:ptCount val="3"/>
                <c:pt idx="0">
                  <c:v>2.3425348100672785E-2</c:v>
                </c:pt>
                <c:pt idx="1">
                  <c:v>3.5745946409677147E-2</c:v>
                </c:pt>
                <c:pt idx="2">
                  <c:v>7.8735197782816804E-2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9E-40CE-942A-431D0A7F3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61624"/>
        <c:axId val="43270640"/>
      </c:scatterChart>
      <c:valAx>
        <c:axId val="43261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270640"/>
        <c:crosses val="autoZero"/>
        <c:crossBetween val="midCat"/>
      </c:valAx>
      <c:valAx>
        <c:axId val="4327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261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685261696763939"/>
          <c:y val="0.12636880194690375"/>
          <c:w val="0.30887521330729401"/>
          <c:h val="0.4541416690505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8</xdr:row>
          <xdr:rowOff>47625</xdr:rowOff>
        </xdr:from>
        <xdr:to>
          <xdr:col>5</xdr:col>
          <xdr:colOff>142875</xdr:colOff>
          <xdr:row>9</xdr:row>
          <xdr:rowOff>180975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9</xdr:row>
          <xdr:rowOff>171450</xdr:rowOff>
        </xdr:from>
        <xdr:to>
          <xdr:col>7</xdr:col>
          <xdr:colOff>85725</xdr:colOff>
          <xdr:row>12</xdr:row>
          <xdr:rowOff>28575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12</xdr:row>
          <xdr:rowOff>190500</xdr:rowOff>
        </xdr:from>
        <xdr:to>
          <xdr:col>5</xdr:col>
          <xdr:colOff>209550</xdr:colOff>
          <xdr:row>14</xdr:row>
          <xdr:rowOff>28575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300566</xdr:colOff>
      <xdr:row>23</xdr:row>
      <xdr:rowOff>6349</xdr:rowOff>
    </xdr:from>
    <xdr:to>
      <xdr:col>17</xdr:col>
      <xdr:colOff>255058</xdr:colOff>
      <xdr:row>34</xdr:row>
      <xdr:rowOff>152401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19</xdr:row>
          <xdr:rowOff>161925</xdr:rowOff>
        </xdr:from>
        <xdr:to>
          <xdr:col>13</xdr:col>
          <xdr:colOff>66675</xdr:colOff>
          <xdr:row>22</xdr:row>
          <xdr:rowOff>19050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41</xdr:row>
          <xdr:rowOff>0</xdr:rowOff>
        </xdr:from>
        <xdr:to>
          <xdr:col>12</xdr:col>
          <xdr:colOff>523875</xdr:colOff>
          <xdr:row>46</xdr:row>
          <xdr:rowOff>28575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41</xdr:row>
          <xdr:rowOff>190500</xdr:rowOff>
        </xdr:from>
        <xdr:to>
          <xdr:col>14</xdr:col>
          <xdr:colOff>390525</xdr:colOff>
          <xdr:row>43</xdr:row>
          <xdr:rowOff>66675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52"/>
  <sheetViews>
    <sheetView tabSelected="1" topLeftCell="B18" zoomScaleNormal="100" workbookViewId="0">
      <selection activeCell="P37" sqref="P37"/>
    </sheetView>
  </sheetViews>
  <sheetFormatPr defaultColWidth="9.140625" defaultRowHeight="15.75"/>
  <cols>
    <col min="1" max="1" width="2.7109375" style="1" customWidth="1"/>
    <col min="2" max="3" width="8.7109375" style="1" customWidth="1"/>
    <col min="4" max="4" width="4.7109375" style="1" customWidth="1"/>
    <col min="5" max="6" width="8.7109375" style="1" customWidth="1"/>
    <col min="7" max="7" width="4.7109375" style="1" customWidth="1"/>
    <col min="8" max="9" width="8.7109375" style="1" customWidth="1"/>
    <col min="10" max="10" width="4.7109375" style="1" customWidth="1"/>
    <col min="11" max="12" width="8.7109375" style="1" customWidth="1"/>
    <col min="13" max="16384" width="9.140625" style="1"/>
  </cols>
  <sheetData>
    <row r="1" spans="2:8">
      <c r="B1" s="18" t="s">
        <v>25</v>
      </c>
      <c r="C1" s="18"/>
      <c r="D1" s="18"/>
      <c r="E1" s="18"/>
      <c r="F1" s="18"/>
    </row>
    <row r="2" spans="2:8">
      <c r="B2" s="2" t="s">
        <v>2</v>
      </c>
      <c r="C2" s="2"/>
      <c r="D2" s="2"/>
      <c r="E2" s="2"/>
      <c r="F2" s="2"/>
      <c r="G2" s="3"/>
    </row>
    <row r="3" spans="2:8">
      <c r="B3" s="2"/>
      <c r="C3" s="2"/>
      <c r="D3" s="2"/>
      <c r="E3" s="2"/>
      <c r="F3" s="4" t="s">
        <v>0</v>
      </c>
      <c r="G3" s="3" t="s">
        <v>1</v>
      </c>
    </row>
    <row r="4" spans="2:8">
      <c r="B4" s="2"/>
      <c r="C4" s="2"/>
      <c r="D4" s="2"/>
      <c r="E4" s="2"/>
      <c r="F4" s="2"/>
      <c r="G4" s="3" t="s">
        <v>1</v>
      </c>
    </row>
    <row r="5" spans="2:8">
      <c r="B5" s="18" t="s">
        <v>14</v>
      </c>
    </row>
    <row r="6" spans="2:8">
      <c r="B6" s="19" t="s">
        <v>15</v>
      </c>
    </row>
    <row r="7" spans="2:8" ht="18.75">
      <c r="B7" s="5" t="s">
        <v>4</v>
      </c>
      <c r="C7" s="13">
        <v>1000</v>
      </c>
      <c r="D7" s="6" t="s">
        <v>3</v>
      </c>
      <c r="E7" s="13">
        <v>10</v>
      </c>
      <c r="F7" s="7" t="s">
        <v>13</v>
      </c>
      <c r="G7" s="12" t="s">
        <v>12</v>
      </c>
      <c r="H7" s="21">
        <f>E7/C7</f>
        <v>0.01</v>
      </c>
    </row>
    <row r="8" spans="2:8">
      <c r="D8" s="11" t="s">
        <v>8</v>
      </c>
      <c r="E8" s="14">
        <v>0.1</v>
      </c>
      <c r="F8" s="1" t="s">
        <v>9</v>
      </c>
    </row>
    <row r="9" spans="2:8" ht="27.75" customHeight="1">
      <c r="B9" s="44" t="s">
        <v>5</v>
      </c>
      <c r="C9" s="27" t="s">
        <v>16</v>
      </c>
      <c r="D9" s="23"/>
      <c r="E9" s="22"/>
    </row>
    <row r="10" spans="2:8">
      <c r="B10" s="44"/>
      <c r="C10" s="10" t="s">
        <v>7</v>
      </c>
      <c r="D10" s="24"/>
      <c r="E10"/>
    </row>
    <row r="11" spans="2:8">
      <c r="B11" s="8">
        <v>1</v>
      </c>
      <c r="C11" s="16">
        <v>3.8</v>
      </c>
      <c r="D11" s="25"/>
      <c r="E11" s="22"/>
    </row>
    <row r="12" spans="2:8">
      <c r="B12" s="8">
        <v>2</v>
      </c>
      <c r="C12" s="16">
        <v>3.7</v>
      </c>
      <c r="D12"/>
      <c r="E12" s="22"/>
    </row>
    <row r="13" spans="2:8">
      <c r="B13" s="8">
        <v>3</v>
      </c>
      <c r="C13" s="16">
        <v>3.8</v>
      </c>
      <c r="D13" s="25"/>
      <c r="E13" s="22"/>
    </row>
    <row r="14" spans="2:8">
      <c r="B14" s="9">
        <v>4</v>
      </c>
      <c r="C14" s="16">
        <v>3.9</v>
      </c>
      <c r="D14" s="25"/>
      <c r="E14" s="22"/>
      <c r="H14"/>
    </row>
    <row r="15" spans="2:8">
      <c r="B15" s="9">
        <v>5</v>
      </c>
      <c r="C15" s="16">
        <v>3.8</v>
      </c>
      <c r="D15" s="25"/>
      <c r="E15" s="22"/>
    </row>
    <row r="16" spans="2:8">
      <c r="B16" s="20" t="s">
        <v>6</v>
      </c>
      <c r="C16" s="15">
        <f>AVERAGE(C11:C15)</f>
        <v>3.8</v>
      </c>
      <c r="D16" s="26"/>
      <c r="E16" s="22"/>
    </row>
    <row r="17" spans="2:15" ht="18.75">
      <c r="B17" s="5" t="s">
        <v>10</v>
      </c>
      <c r="C17" s="28">
        <f>2*C7/1000/C16^2</f>
        <v>0.13850415512465375</v>
      </c>
      <c r="D17" s="30" t="s">
        <v>17</v>
      </c>
    </row>
    <row r="18" spans="2:15" ht="18.75">
      <c r="B18" s="5" t="s">
        <v>31</v>
      </c>
      <c r="C18" s="28">
        <f>C19*C17</f>
        <v>8.674733926228315E-3</v>
      </c>
      <c r="D18" s="30" t="s">
        <v>17</v>
      </c>
      <c r="E18" s="35"/>
      <c r="F18" s="36"/>
      <c r="G18" s="11"/>
    </row>
    <row r="19" spans="2:15" ht="18.75">
      <c r="B19" s="5" t="s">
        <v>11</v>
      </c>
      <c r="C19" s="31">
        <f>H7+2*E8/C16</f>
        <v>6.2631578947368427E-2</v>
      </c>
      <c r="D19" s="29"/>
      <c r="E19" s="35"/>
      <c r="F19" s="36"/>
      <c r="G19" s="11"/>
    </row>
    <row r="20" spans="2:15">
      <c r="B20" s="5"/>
      <c r="C20" s="35"/>
      <c r="D20" s="29"/>
      <c r="E20" s="36"/>
      <c r="F20" s="11"/>
      <c r="G20" s="37"/>
    </row>
    <row r="21" spans="2:15">
      <c r="B21" s="18" t="s">
        <v>32</v>
      </c>
      <c r="D21" s="43" t="s">
        <v>33</v>
      </c>
    </row>
    <row r="22" spans="2:15">
      <c r="B22" s="18" t="s">
        <v>35</v>
      </c>
      <c r="D22" s="43"/>
    </row>
    <row r="23" spans="2:15" ht="18.75">
      <c r="B23" s="33" t="s">
        <v>20</v>
      </c>
      <c r="C23" s="38">
        <v>1</v>
      </c>
      <c r="D23" s="34"/>
      <c r="E23" s="33" t="s">
        <v>20</v>
      </c>
      <c r="F23" s="38">
        <v>3</v>
      </c>
      <c r="G23" s="34"/>
      <c r="H23" s="41" t="s">
        <v>20</v>
      </c>
      <c r="I23" s="38">
        <v>5</v>
      </c>
      <c r="J23" s="34"/>
      <c r="K23" s="12" t="s">
        <v>22</v>
      </c>
      <c r="L23" s="1">
        <v>9.8140000000000001</v>
      </c>
      <c r="M23" s="30" t="s">
        <v>17</v>
      </c>
    </row>
    <row r="24" spans="2:15" ht="27" customHeight="1" thickBot="1">
      <c r="B24" s="45" t="s">
        <v>5</v>
      </c>
      <c r="C24" s="27" t="s">
        <v>18</v>
      </c>
      <c r="E24" s="45" t="s">
        <v>5</v>
      </c>
      <c r="F24" s="27" t="s">
        <v>18</v>
      </c>
      <c r="H24" s="45" t="s">
        <v>5</v>
      </c>
      <c r="I24" s="27" t="s">
        <v>18</v>
      </c>
      <c r="K24" s="12"/>
      <c r="M24" s="30"/>
    </row>
    <row r="25" spans="2:15">
      <c r="B25" s="46"/>
      <c r="C25" s="10" t="s">
        <v>7</v>
      </c>
      <c r="E25" s="46"/>
      <c r="F25" s="10" t="s">
        <v>7</v>
      </c>
      <c r="H25" s="46"/>
      <c r="I25" s="10" t="s">
        <v>7</v>
      </c>
      <c r="K25" s="48" t="s">
        <v>21</v>
      </c>
      <c r="L25" s="49" t="s">
        <v>27</v>
      </c>
      <c r="M25" s="50" t="s">
        <v>28</v>
      </c>
      <c r="N25" s="48" t="s">
        <v>21</v>
      </c>
      <c r="O25" s="50" t="s">
        <v>29</v>
      </c>
    </row>
    <row r="26" spans="2:15">
      <c r="B26" s="8">
        <v>1</v>
      </c>
      <c r="C26" s="16">
        <v>4.58</v>
      </c>
      <c r="E26" s="8">
        <v>1</v>
      </c>
      <c r="F26" s="16">
        <v>2.64</v>
      </c>
      <c r="H26" s="8">
        <v>1</v>
      </c>
      <c r="I26" s="16">
        <v>2.0499999999999998</v>
      </c>
      <c r="K26" s="51">
        <f>SIN(RADIANS(C23))</f>
        <v>1.7452406437283512E-2</v>
      </c>
      <c r="L26" s="39">
        <f>$L$23*K26*5/9</f>
        <v>9.5154398208611324E-2</v>
      </c>
      <c r="M26" s="52">
        <f>C32</f>
        <v>9.5345245132625225E-2</v>
      </c>
      <c r="N26" s="51">
        <f>C39</f>
        <v>1.7000000000000001E-2</v>
      </c>
      <c r="O26" s="52">
        <f>C48</f>
        <v>2.3425348100672785E-2</v>
      </c>
    </row>
    <row r="27" spans="2:15">
      <c r="B27" s="8">
        <v>2</v>
      </c>
      <c r="C27" s="16">
        <v>4.58</v>
      </c>
      <c r="E27" s="8">
        <v>2</v>
      </c>
      <c r="F27" s="16">
        <v>2.64</v>
      </c>
      <c r="H27" s="8">
        <v>2</v>
      </c>
      <c r="I27" s="16">
        <v>2.0499999999999998</v>
      </c>
      <c r="K27" s="51">
        <f>SIN(RADIANS(F23))</f>
        <v>5.2335956242943835E-2</v>
      </c>
      <c r="L27" s="39">
        <f>$L$23*K27*5/9</f>
        <v>0.28534726364902824</v>
      </c>
      <c r="M27" s="52">
        <f>F32</f>
        <v>0.28696051423324148</v>
      </c>
      <c r="N27" s="51">
        <f>F39</f>
        <v>5.2999999999999999E-2</v>
      </c>
      <c r="O27" s="52">
        <f>F48</f>
        <v>3.5745946409677147E-2</v>
      </c>
    </row>
    <row r="28" spans="2:15" ht="16.5" thickBot="1">
      <c r="B28" s="8">
        <v>3</v>
      </c>
      <c r="C28" s="16">
        <v>4.58</v>
      </c>
      <c r="E28" s="8">
        <v>3</v>
      </c>
      <c r="F28" s="16">
        <v>2.64</v>
      </c>
      <c r="H28" s="8">
        <v>3</v>
      </c>
      <c r="I28" s="16">
        <v>2.0499999999999998</v>
      </c>
      <c r="K28" s="53">
        <f>SIN(RADIANS(I23))</f>
        <v>8.7155742747658166E-2</v>
      </c>
      <c r="L28" s="54">
        <f>$L$23*K28*5/9</f>
        <v>0.47519247740306514</v>
      </c>
      <c r="M28" s="55">
        <f>I32</f>
        <v>0.47590719809637122</v>
      </c>
      <c r="N28" s="53">
        <f>I39</f>
        <v>8.7999999999999995E-2</v>
      </c>
      <c r="O28" s="55">
        <f>I48</f>
        <v>7.8735197782816804E-2</v>
      </c>
    </row>
    <row r="29" spans="2:15">
      <c r="B29" s="9">
        <v>4</v>
      </c>
      <c r="C29" s="16">
        <v>4.58</v>
      </c>
      <c r="E29" s="9">
        <v>4</v>
      </c>
      <c r="F29" s="16">
        <v>2.64</v>
      </c>
      <c r="H29" s="9">
        <v>4</v>
      </c>
      <c r="I29" s="16">
        <v>2.0499999999999998</v>
      </c>
    </row>
    <row r="30" spans="2:15">
      <c r="B30" s="9">
        <v>5</v>
      </c>
      <c r="C30" s="16">
        <v>4.58</v>
      </c>
      <c r="E30" s="9">
        <v>5</v>
      </c>
      <c r="F30" s="16">
        <v>2.64</v>
      </c>
      <c r="H30" s="9">
        <v>5</v>
      </c>
      <c r="I30" s="16">
        <v>2.0499999999999998</v>
      </c>
    </row>
    <row r="31" spans="2:15">
      <c r="B31" s="20" t="s">
        <v>6</v>
      </c>
      <c r="C31" s="15">
        <f>AVERAGE(C26:C30)</f>
        <v>4.58</v>
      </c>
      <c r="E31" s="20" t="s">
        <v>6</v>
      </c>
      <c r="F31" s="15">
        <f>AVERAGE(F26:F30)</f>
        <v>2.64</v>
      </c>
      <c r="H31" s="20" t="s">
        <v>6</v>
      </c>
      <c r="I31" s="15">
        <f>AVERAGE(I26:I30)</f>
        <v>2.0499999999999998</v>
      </c>
    </row>
    <row r="32" spans="2:15" ht="18.75">
      <c r="B32" s="5" t="s">
        <v>10</v>
      </c>
      <c r="C32" s="28">
        <f>2*$C$7/1000/C31^2</f>
        <v>9.5345245132625225E-2</v>
      </c>
      <c r="D32" s="30" t="s">
        <v>17</v>
      </c>
      <c r="E32" s="5" t="s">
        <v>10</v>
      </c>
      <c r="F32" s="28">
        <f>2*$C$7/1000/F31^2</f>
        <v>0.28696051423324148</v>
      </c>
      <c r="G32" s="30" t="s">
        <v>17</v>
      </c>
      <c r="H32" s="5" t="s">
        <v>10</v>
      </c>
      <c r="I32" s="28">
        <f>2*$C$7/1000/I31^2</f>
        <v>0.47590719809637122</v>
      </c>
      <c r="J32" s="30" t="s">
        <v>17</v>
      </c>
    </row>
    <row r="33" spans="2:15" ht="20.25" customHeight="1">
      <c r="B33" s="5" t="s">
        <v>19</v>
      </c>
      <c r="C33" s="28">
        <f>C34*C32</f>
        <v>5.1170002737116341E-3</v>
      </c>
      <c r="D33" s="30" t="s">
        <v>17</v>
      </c>
      <c r="E33" s="5" t="s">
        <v>19</v>
      </c>
      <c r="F33" s="28">
        <f>F34*F32</f>
        <v>2.4609038038790103E-2</v>
      </c>
      <c r="G33" s="30" t="s">
        <v>17</v>
      </c>
      <c r="H33" s="5" t="s">
        <v>19</v>
      </c>
      <c r="I33" s="28">
        <f>I34*I32</f>
        <v>5.1189042526951153E-2</v>
      </c>
      <c r="J33" s="30" t="s">
        <v>17</v>
      </c>
    </row>
    <row r="34" spans="2:15" ht="18.75">
      <c r="B34" s="5" t="s">
        <v>11</v>
      </c>
      <c r="C34" s="31">
        <f>$H$7+2*$E$8/C31</f>
        <v>5.3668122270742365E-2</v>
      </c>
      <c r="D34" s="29"/>
      <c r="E34" s="5" t="s">
        <v>11</v>
      </c>
      <c r="F34" s="31">
        <f>$H$7+2*$E$8/F31</f>
        <v>8.5757575757575755E-2</v>
      </c>
      <c r="G34" s="29"/>
      <c r="H34" s="5" t="s">
        <v>11</v>
      </c>
      <c r="I34" s="31">
        <f>$H$7+2*$E$8/I31</f>
        <v>0.10756097560975611</v>
      </c>
      <c r="J34" s="29"/>
    </row>
    <row r="35" spans="2:15">
      <c r="B35" s="17"/>
    </row>
    <row r="36" spans="2:15">
      <c r="B36" s="40" t="s">
        <v>23</v>
      </c>
    </row>
    <row r="37" spans="2:15">
      <c r="B37" s="33" t="s">
        <v>38</v>
      </c>
      <c r="C37" s="1">
        <v>17</v>
      </c>
      <c r="E37" s="33" t="s">
        <v>38</v>
      </c>
      <c r="F37" s="1">
        <v>53</v>
      </c>
      <c r="H37" s="33" t="s">
        <v>38</v>
      </c>
      <c r="I37" s="1">
        <v>88</v>
      </c>
      <c r="K37" s="32" t="s">
        <v>36</v>
      </c>
    </row>
    <row r="38" spans="2:15">
      <c r="B38" s="33" t="s">
        <v>20</v>
      </c>
      <c r="C38" s="38">
        <f>DEGREES(ASIN(C39))</f>
        <v>0.97407517351896</v>
      </c>
      <c r="D38" s="34"/>
      <c r="E38" s="33" t="s">
        <v>20</v>
      </c>
      <c r="F38" s="38">
        <f>DEGREES(ASIN(F39))</f>
        <v>3.0380997848943698</v>
      </c>
      <c r="G38" s="34"/>
      <c r="H38" s="41" t="s">
        <v>20</v>
      </c>
      <c r="I38" s="38">
        <f>DEGREES(ASIN(I39))</f>
        <v>5.0485589580896768</v>
      </c>
    </row>
    <row r="39" spans="2:15">
      <c r="B39" s="6" t="s">
        <v>39</v>
      </c>
      <c r="C39" s="47">
        <f>C37/$C$7</f>
        <v>1.7000000000000001E-2</v>
      </c>
      <c r="E39" s="6" t="s">
        <v>39</v>
      </c>
      <c r="F39" s="47">
        <f>F37/$C$7</f>
        <v>5.2999999999999999E-2</v>
      </c>
      <c r="H39" s="6" t="s">
        <v>39</v>
      </c>
      <c r="I39" s="47">
        <f>I37/$C$7</f>
        <v>8.7999999999999995E-2</v>
      </c>
      <c r="K39" s="42" t="s">
        <v>24</v>
      </c>
    </row>
    <row r="40" spans="2:15" ht="25.5">
      <c r="B40" s="45" t="s">
        <v>5</v>
      </c>
      <c r="C40" s="27" t="s">
        <v>18</v>
      </c>
      <c r="E40" s="45" t="s">
        <v>5</v>
      </c>
      <c r="F40" s="27" t="s">
        <v>18</v>
      </c>
      <c r="H40" s="45" t="s">
        <v>5</v>
      </c>
      <c r="I40" s="27" t="s">
        <v>18</v>
      </c>
      <c r="L40" s="32" t="s">
        <v>30</v>
      </c>
      <c r="O40"/>
    </row>
    <row r="41" spans="2:15">
      <c r="B41" s="46"/>
      <c r="C41" s="10" t="s">
        <v>7</v>
      </c>
      <c r="E41" s="46"/>
      <c r="F41" s="10" t="s">
        <v>7</v>
      </c>
      <c r="H41" s="46"/>
      <c r="I41" s="10" t="s">
        <v>7</v>
      </c>
      <c r="L41" s="1" t="s">
        <v>37</v>
      </c>
    </row>
    <row r="42" spans="2:15">
      <c r="B42" s="8">
        <v>1</v>
      </c>
      <c r="C42" s="16">
        <v>9.1</v>
      </c>
      <c r="E42" s="8">
        <v>1</v>
      </c>
      <c r="F42" s="16">
        <v>7.5</v>
      </c>
      <c r="H42" s="8">
        <v>1</v>
      </c>
      <c r="I42" s="16">
        <v>4.9000000000000004</v>
      </c>
    </row>
    <row r="43" spans="2:15">
      <c r="B43" s="8">
        <v>2</v>
      </c>
      <c r="C43" s="16">
        <v>9.1999999999999993</v>
      </c>
      <c r="E43" s="8">
        <v>2</v>
      </c>
      <c r="F43" s="16">
        <v>7.5</v>
      </c>
      <c r="H43" s="8">
        <v>2</v>
      </c>
      <c r="I43" s="16">
        <v>5.0999999999999996</v>
      </c>
    </row>
    <row r="44" spans="2:15">
      <c r="B44" s="8">
        <v>3</v>
      </c>
      <c r="C44" s="16">
        <v>9.4</v>
      </c>
      <c r="E44" s="8">
        <v>3</v>
      </c>
      <c r="F44" s="16">
        <v>7.4</v>
      </c>
      <c r="H44" s="8">
        <v>3</v>
      </c>
      <c r="I44" s="16">
        <v>5.2</v>
      </c>
    </row>
    <row r="45" spans="2:15">
      <c r="B45" s="9">
        <v>4</v>
      </c>
      <c r="C45" s="16">
        <v>9.1999999999999993</v>
      </c>
      <c r="E45" s="9">
        <v>4</v>
      </c>
      <c r="F45" s="16">
        <v>7.6</v>
      </c>
      <c r="H45" s="9">
        <v>4</v>
      </c>
      <c r="I45" s="16">
        <v>4.9000000000000004</v>
      </c>
    </row>
    <row r="46" spans="2:15">
      <c r="B46" s="9">
        <v>5</v>
      </c>
      <c r="C46" s="16">
        <v>9.3000000000000007</v>
      </c>
      <c r="E46" s="9">
        <v>5</v>
      </c>
      <c r="F46" s="16">
        <v>7.4</v>
      </c>
      <c r="H46" s="9">
        <v>5</v>
      </c>
      <c r="I46" s="16">
        <v>5.0999999999999996</v>
      </c>
    </row>
    <row r="47" spans="2:15">
      <c r="B47" s="20" t="s">
        <v>6</v>
      </c>
      <c r="C47" s="15">
        <f>AVERAGE(C42:C46)</f>
        <v>9.2399999999999984</v>
      </c>
      <c r="E47" s="20" t="s">
        <v>6</v>
      </c>
      <c r="F47" s="15">
        <f>AVERAGE(F42:F46)</f>
        <v>7.4799999999999995</v>
      </c>
      <c r="H47" s="20" t="s">
        <v>6</v>
      </c>
      <c r="I47" s="15">
        <f>AVERAGE(I42:I46)</f>
        <v>5.0400000000000009</v>
      </c>
    </row>
    <row r="48" spans="2:15" ht="18.75">
      <c r="B48" s="5" t="s">
        <v>10</v>
      </c>
      <c r="C48" s="28">
        <f>2*$C$7/1000/C47^2</f>
        <v>2.3425348100672785E-2</v>
      </c>
      <c r="D48" s="30" t="s">
        <v>17</v>
      </c>
      <c r="E48" s="5" t="s">
        <v>10</v>
      </c>
      <c r="F48" s="28">
        <f>2*$C$7/1000/F47^2</f>
        <v>3.5745946409677147E-2</v>
      </c>
      <c r="G48" s="30" t="s">
        <v>17</v>
      </c>
      <c r="H48" s="5" t="s">
        <v>10</v>
      </c>
      <c r="I48" s="28">
        <f>2*$C$7/1000/I47^2</f>
        <v>7.8735197782816804E-2</v>
      </c>
      <c r="J48" s="30" t="s">
        <v>17</v>
      </c>
    </row>
    <row r="49" spans="2:10" ht="20.25">
      <c r="B49" s="5" t="s">
        <v>19</v>
      </c>
      <c r="C49" s="28">
        <f>C50*C48</f>
        <v>7.4129564768795708E-4</v>
      </c>
      <c r="D49" s="30" t="s">
        <v>17</v>
      </c>
      <c r="E49" s="5" t="s">
        <v>19</v>
      </c>
      <c r="F49" s="28">
        <f>F50*F48</f>
        <v>1.3132334322699575E-3</v>
      </c>
      <c r="G49" s="30" t="s">
        <v>17</v>
      </c>
      <c r="H49" s="5" t="s">
        <v>19</v>
      </c>
      <c r="I49" s="28">
        <f>I50*I48</f>
        <v>3.9117645882574062E-3</v>
      </c>
      <c r="J49" s="30" t="s">
        <v>17</v>
      </c>
    </row>
    <row r="50" spans="2:10" ht="18.75">
      <c r="B50" s="5" t="s">
        <v>11</v>
      </c>
      <c r="C50" s="31">
        <f>$H$7+2*$E$8/C47</f>
        <v>3.164502164502165E-2</v>
      </c>
      <c r="D50" s="29"/>
      <c r="E50" s="5" t="s">
        <v>11</v>
      </c>
      <c r="F50" s="31">
        <f>$H$7+2*$E$8/F47</f>
        <v>3.6737967914438507E-2</v>
      </c>
      <c r="G50" s="29"/>
      <c r="H50" s="5" t="s">
        <v>11</v>
      </c>
      <c r="I50" s="31">
        <f>$H$7+2*$E$8/I47</f>
        <v>4.9682539682539682E-2</v>
      </c>
      <c r="J50" s="29"/>
    </row>
    <row r="51" spans="2:10">
      <c r="C51" s="32" t="s">
        <v>26</v>
      </c>
    </row>
    <row r="52" spans="2:10">
      <c r="C52" s="32" t="s">
        <v>34</v>
      </c>
    </row>
  </sheetData>
  <mergeCells count="7">
    <mergeCell ref="B9:B10"/>
    <mergeCell ref="E24:E25"/>
    <mergeCell ref="B40:B41"/>
    <mergeCell ref="E40:E41"/>
    <mergeCell ref="H40:H41"/>
    <mergeCell ref="H24:H25"/>
    <mergeCell ref="B24:B25"/>
  </mergeCells>
  <pageMargins left="0.7" right="0.7" top="0.75" bottom="0.75" header="0.3" footer="0.3"/>
  <pageSetup paperSize="9" orientation="portrait" horizontalDpi="4294967293" r:id="rId1"/>
  <drawing r:id="rId2"/>
  <legacyDrawing r:id="rId3"/>
  <oleObjects>
    <mc:AlternateContent xmlns:mc="http://schemas.openxmlformats.org/markup-compatibility/2006">
      <mc:Choice Requires="x14">
        <oleObject progId="Equation.DSMT4" shapeId="1029" r:id="rId4">
          <objectPr defaultSize="0" autoPict="0" r:id="rId5">
            <anchor moveWithCells="1" sizeWithCells="1">
              <from>
                <xdr:col>4</xdr:col>
                <xdr:colOff>95250</xdr:colOff>
                <xdr:row>8</xdr:row>
                <xdr:rowOff>47625</xdr:rowOff>
              </from>
              <to>
                <xdr:col>5</xdr:col>
                <xdr:colOff>142875</xdr:colOff>
                <xdr:row>9</xdr:row>
                <xdr:rowOff>180975</xdr:rowOff>
              </to>
            </anchor>
          </objectPr>
        </oleObject>
      </mc:Choice>
      <mc:Fallback>
        <oleObject progId="Equation.DSMT4" shapeId="1029" r:id="rId4"/>
      </mc:Fallback>
    </mc:AlternateContent>
    <mc:AlternateContent xmlns:mc="http://schemas.openxmlformats.org/markup-compatibility/2006">
      <mc:Choice Requires="x14">
        <oleObject progId="Equation.DSMT4" shapeId="1030" r:id="rId6">
          <objectPr defaultSize="0" autoPict="0" r:id="rId7">
            <anchor moveWithCells="1" sizeWithCells="1">
              <from>
                <xdr:col>4</xdr:col>
                <xdr:colOff>47625</xdr:colOff>
                <xdr:row>9</xdr:row>
                <xdr:rowOff>171450</xdr:rowOff>
              </from>
              <to>
                <xdr:col>7</xdr:col>
                <xdr:colOff>85725</xdr:colOff>
                <xdr:row>12</xdr:row>
                <xdr:rowOff>28575</xdr:rowOff>
              </to>
            </anchor>
          </objectPr>
        </oleObject>
      </mc:Choice>
      <mc:Fallback>
        <oleObject progId="Equation.DSMT4" shapeId="1030" r:id="rId6"/>
      </mc:Fallback>
    </mc:AlternateContent>
    <mc:AlternateContent xmlns:mc="http://schemas.openxmlformats.org/markup-compatibility/2006">
      <mc:Choice Requires="x14">
        <oleObject progId="Equation.DSMT4" shapeId="1031" r:id="rId8">
          <objectPr defaultSize="0" autoPict="0" r:id="rId9">
            <anchor moveWithCells="1" sizeWithCells="1">
              <from>
                <xdr:col>4</xdr:col>
                <xdr:colOff>38100</xdr:colOff>
                <xdr:row>12</xdr:row>
                <xdr:rowOff>190500</xdr:rowOff>
              </from>
              <to>
                <xdr:col>5</xdr:col>
                <xdr:colOff>209550</xdr:colOff>
                <xdr:row>14</xdr:row>
                <xdr:rowOff>28575</xdr:rowOff>
              </to>
            </anchor>
          </objectPr>
        </oleObject>
      </mc:Choice>
      <mc:Fallback>
        <oleObject progId="Equation.DSMT4" shapeId="1031" r:id="rId8"/>
      </mc:Fallback>
    </mc:AlternateContent>
    <mc:AlternateContent xmlns:mc="http://schemas.openxmlformats.org/markup-compatibility/2006">
      <mc:Choice Requires="x14">
        <oleObject progId="Equation.DSMT4" shapeId="1032" r:id="rId10">
          <objectPr defaultSize="0" autoPict="0" r:id="rId11">
            <anchor moveWithCells="1" sizeWithCells="1">
              <from>
                <xdr:col>11</xdr:col>
                <xdr:colOff>352425</xdr:colOff>
                <xdr:row>19</xdr:row>
                <xdr:rowOff>161925</xdr:rowOff>
              </from>
              <to>
                <xdr:col>13</xdr:col>
                <xdr:colOff>66675</xdr:colOff>
                <xdr:row>22</xdr:row>
                <xdr:rowOff>19050</xdr:rowOff>
              </to>
            </anchor>
          </objectPr>
        </oleObject>
      </mc:Choice>
      <mc:Fallback>
        <oleObject progId="Equation.DSMT4" shapeId="1032" r:id="rId10"/>
      </mc:Fallback>
    </mc:AlternateContent>
    <mc:AlternateContent xmlns:mc="http://schemas.openxmlformats.org/markup-compatibility/2006">
      <mc:Choice Requires="x14">
        <oleObject progId="Equation.DSMT4" shapeId="1033" r:id="rId12">
          <objectPr defaultSize="0" r:id="rId13">
            <anchor moveWithCells="1">
              <from>
                <xdr:col>11</xdr:col>
                <xdr:colOff>0</xdr:colOff>
                <xdr:row>41</xdr:row>
                <xdr:rowOff>0</xdr:rowOff>
              </from>
              <to>
                <xdr:col>12</xdr:col>
                <xdr:colOff>523875</xdr:colOff>
                <xdr:row>46</xdr:row>
                <xdr:rowOff>28575</xdr:rowOff>
              </to>
            </anchor>
          </objectPr>
        </oleObject>
      </mc:Choice>
      <mc:Fallback>
        <oleObject progId="Equation.DSMT4" shapeId="1033" r:id="rId12"/>
      </mc:Fallback>
    </mc:AlternateContent>
    <mc:AlternateContent xmlns:mc="http://schemas.openxmlformats.org/markup-compatibility/2006">
      <mc:Choice Requires="x14">
        <oleObject progId="Equation.DSMT4" shapeId="1034" r:id="rId14">
          <objectPr defaultSize="0" autoPict="0" r:id="rId15">
            <anchor moveWithCells="1" sizeWithCells="1">
              <from>
                <xdr:col>13</xdr:col>
                <xdr:colOff>95250</xdr:colOff>
                <xdr:row>40</xdr:row>
                <xdr:rowOff>190500</xdr:rowOff>
              </from>
              <to>
                <xdr:col>14</xdr:col>
                <xdr:colOff>390525</xdr:colOff>
                <xdr:row>42</xdr:row>
                <xdr:rowOff>66675</xdr:rowOff>
              </to>
            </anchor>
          </objectPr>
        </oleObject>
      </mc:Choice>
      <mc:Fallback>
        <oleObject progId="Equation.DSMT4" shapeId="1034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Ускорение</vt:lpstr>
      <vt:lpstr>Ускорение!_Hlk87460693</vt:lpstr>
    </vt:vector>
  </TitlesOfParts>
  <Manager>Романов</Manager>
  <Company>ТГПУ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Лабораторная работа</dc:title>
  <dc:creator>Баранова</dc:creator>
  <cp:lastModifiedBy>Романов</cp:lastModifiedBy>
  <dcterms:created xsi:type="dcterms:W3CDTF">2021-11-15T11:37:22Z</dcterms:created>
  <dcterms:modified xsi:type="dcterms:W3CDTF">2023-04-02T09:56:34Z</dcterms:modified>
</cp:coreProperties>
</file>